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Teaching\2018-01-W.ChEn263-Numerical_Tools\Lectures\Lec_04-Non-linear_equations\"/>
    </mc:Choice>
  </mc:AlternateContent>
  <bookViews>
    <workbookView xWindow="0" yWindow="465" windowWidth="50865" windowHeight="28095" tabRatio="500" activeTab="3"/>
  </bookViews>
  <sheets>
    <sheet name="Fixed_point_method" sheetId="2" r:id="rId1"/>
    <sheet name="Example_1" sheetId="5" r:id="rId2"/>
    <sheet name="Goal_Seek" sheetId="4" r:id="rId3"/>
    <sheet name="Example_2" sheetId="8" r:id="rId4"/>
    <sheet name="Solver" sheetId="6" r:id="rId5"/>
    <sheet name="Example_3" sheetId="7" r:id="rId6"/>
  </sheets>
  <definedNames>
    <definedName name="Di" localSheetId="3">Example_2!#REF!</definedName>
    <definedName name="Di">#REF!</definedName>
    <definedName name="eps" localSheetId="3">Example_2!#REF!</definedName>
    <definedName name="eps">#REF!</definedName>
    <definedName name="solver_adj" localSheetId="4" hidden="1">Solver!$C$31:$C$32</definedName>
    <definedName name="solver_cvg" localSheetId="5" hidden="1">0.0001</definedName>
    <definedName name="solver_cvg" localSheetId="4" hidden="1">0.0001</definedName>
    <definedName name="solver_drv" localSheetId="5" hidden="1">1</definedName>
    <definedName name="solver_drv" localSheetId="4" hidden="1">1</definedName>
    <definedName name="solver_eng" localSheetId="5" hidden="1">1</definedName>
    <definedName name="solver_eng" localSheetId="4" hidden="1">1</definedName>
    <definedName name="solver_est" localSheetId="4" hidden="1">1</definedName>
    <definedName name="solver_itr" localSheetId="5" hidden="1">2147483647</definedName>
    <definedName name="solver_itr" localSheetId="4" hidden="1">2147483647</definedName>
    <definedName name="solver_lhs1" localSheetId="5" hidden="1">Example_3!$F$6</definedName>
    <definedName name="solver_lhs1" localSheetId="4" hidden="1">Solver!$C$34</definedName>
    <definedName name="solver_lhs2" localSheetId="5" hidden="1">Example_3!$F$7</definedName>
    <definedName name="solver_lhs2" localSheetId="4" hidden="1">Solver!$C$35</definedName>
    <definedName name="solver_lin" localSheetId="5" hidden="1">2</definedName>
    <definedName name="solver_lin" localSheetId="4" hidden="1">2</definedName>
    <definedName name="solver_mip" localSheetId="5" hidden="1">2147483647</definedName>
    <definedName name="solver_mip" localSheetId="4" hidden="1">2147483647</definedName>
    <definedName name="solver_mni" localSheetId="5" hidden="1">30</definedName>
    <definedName name="solver_mni" localSheetId="4" hidden="1">30</definedName>
    <definedName name="solver_mrt" localSheetId="5" hidden="1">0.075</definedName>
    <definedName name="solver_mrt" localSheetId="4" hidden="1">0.075</definedName>
    <definedName name="solver_msl" localSheetId="5" hidden="1">2</definedName>
    <definedName name="solver_msl" localSheetId="4" hidden="1">2</definedName>
    <definedName name="solver_neg" localSheetId="5" hidden="1">2</definedName>
    <definedName name="solver_neg" localSheetId="4" hidden="1">1</definedName>
    <definedName name="solver_nod" localSheetId="5" hidden="1">2147483647</definedName>
    <definedName name="solver_nod" localSheetId="4" hidden="1">2147483647</definedName>
    <definedName name="solver_num" localSheetId="5" hidden="1">0</definedName>
    <definedName name="solver_num" localSheetId="4" hidden="1">2</definedName>
    <definedName name="solver_nwt" localSheetId="4" hidden="1">1</definedName>
    <definedName name="solver_opt" localSheetId="4" hidden="1">Solver!$H$33</definedName>
    <definedName name="solver_pre" localSheetId="5" hidden="1">0.00000001</definedName>
    <definedName name="solver_pre" localSheetId="4" hidden="1">0.000001</definedName>
    <definedName name="solver_rbv" localSheetId="5" hidden="1">1</definedName>
    <definedName name="solver_rbv" localSheetId="4" hidden="1">1</definedName>
    <definedName name="solver_rel1" localSheetId="5" hidden="1">2</definedName>
    <definedName name="solver_rel1" localSheetId="4" hidden="1">2</definedName>
    <definedName name="solver_rel2" localSheetId="5" hidden="1">2</definedName>
    <definedName name="solver_rel2" localSheetId="4" hidden="1">2</definedName>
    <definedName name="solver_rhs1" localSheetId="5" hidden="1">0</definedName>
    <definedName name="solver_rhs1" localSheetId="4" hidden="1">0</definedName>
    <definedName name="solver_rhs2" localSheetId="5" hidden="1">0</definedName>
    <definedName name="solver_rhs2" localSheetId="4" hidden="1">0</definedName>
    <definedName name="solver_rlx" localSheetId="5" hidden="1">2</definedName>
    <definedName name="solver_rlx" localSheetId="4" hidden="1">2</definedName>
    <definedName name="solver_rsd" localSheetId="5" hidden="1">0</definedName>
    <definedName name="solver_rsd" localSheetId="4" hidden="1">0</definedName>
    <definedName name="solver_scl" localSheetId="5" hidden="1">1</definedName>
    <definedName name="solver_scl" localSheetId="4" hidden="1">1</definedName>
    <definedName name="solver_sho" localSheetId="5" hidden="1">2</definedName>
    <definedName name="solver_sho" localSheetId="4" hidden="1">2</definedName>
    <definedName name="solver_ssz" localSheetId="5" hidden="1">100</definedName>
    <definedName name="solver_ssz" localSheetId="4" hidden="1">100</definedName>
    <definedName name="solver_tim" localSheetId="5" hidden="1">2147483647</definedName>
    <definedName name="solver_tim" localSheetId="4" hidden="1">2147483647</definedName>
    <definedName name="solver_tol" localSheetId="5" hidden="1">0.01</definedName>
    <definedName name="solver_tol" localSheetId="4" hidden="1">0.01</definedName>
    <definedName name="solver_typ" localSheetId="5" hidden="1">1</definedName>
    <definedName name="solver_typ" localSheetId="4" hidden="1">3</definedName>
    <definedName name="solver_val" localSheetId="5" hidden="1">0</definedName>
    <definedName name="solver_val" localSheetId="4" hidden="1">0</definedName>
    <definedName name="solver_ver" localSheetId="5" hidden="1">2</definedName>
    <definedName name="solver_ver" localSheetId="4" hidden="1">3</definedName>
  </definedNames>
  <calcPr calcId="162913" iterate="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6" l="1"/>
  <c r="H31" i="6"/>
  <c r="I39" i="4"/>
  <c r="I38" i="4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4" i="2"/>
  <c r="I9" i="2"/>
  <c r="I10" i="2"/>
  <c r="I11" i="2"/>
  <c r="I12" i="2"/>
  <c r="I13" i="2"/>
  <c r="I14" i="2"/>
  <c r="I16" i="2"/>
  <c r="C35" i="6"/>
  <c r="B12" i="6"/>
  <c r="E12" i="6"/>
  <c r="B13" i="6"/>
  <c r="E13" i="6"/>
  <c r="B14" i="6"/>
  <c r="E14" i="6"/>
  <c r="B15" i="6"/>
  <c r="E15" i="6"/>
  <c r="B16" i="6"/>
  <c r="E16" i="6"/>
  <c r="B17" i="6"/>
  <c r="E17" i="6"/>
  <c r="B18" i="6"/>
  <c r="E18" i="6"/>
  <c r="B19" i="6"/>
  <c r="E19" i="6"/>
  <c r="B20" i="6"/>
  <c r="E20" i="6"/>
  <c r="B21" i="6"/>
  <c r="E21" i="6"/>
  <c r="H32" i="6"/>
  <c r="B22" i="6"/>
  <c r="E22" i="6"/>
  <c r="H33" i="6"/>
  <c r="B23" i="6"/>
  <c r="E23" i="6"/>
  <c r="B24" i="6"/>
  <c r="E24" i="6"/>
  <c r="I37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</calcChain>
</file>

<file path=xl/sharedStrings.xml><?xml version="1.0" encoding="utf-8"?>
<sst xmlns="http://schemas.openxmlformats.org/spreadsheetml/2006/main" count="61" uniqueCount="48">
  <si>
    <t>eps</t>
  </si>
  <si>
    <t>Re</t>
  </si>
  <si>
    <t>f</t>
  </si>
  <si>
    <t>x0</t>
  </si>
  <si>
    <t>D</t>
  </si>
  <si>
    <t>x0 (guess)</t>
  </si>
  <si>
    <t>Fill down.</t>
  </si>
  <si>
    <t>Converged to 5 digits</t>
  </si>
  <si>
    <t>x</t>
  </si>
  <si>
    <t>f(x)</t>
  </si>
  <si>
    <t>x1</t>
  </si>
  <si>
    <t>x2</t>
  </si>
  <si>
    <t>x3</t>
  </si>
  <si>
    <t>…</t>
  </si>
  <si>
    <t>Plot the function</t>
  </si>
  <si>
    <t>Rearrange to the form f(x) = 0</t>
  </si>
  <si>
    <t>Find roots (solution) of this equation</t>
  </si>
  <si>
    <t>make sum min, by varying x1, x2</t>
  </si>
  <si>
    <t>--&gt; Solver</t>
  </si>
  <si>
    <t>Sum</t>
  </si>
  <si>
    <t>err2^2</t>
  </si>
  <si>
    <t>err1^2</t>
  </si>
  <si>
    <t>Square Error for f1, f2</t>
  </si>
  <si>
    <t>Method 2</t>
  </si>
  <si>
    <t>subject to constraint that f2=0</t>
  </si>
  <si>
    <t xml:space="preserve">make f1=0 by varying x1, x2, </t>
  </si>
  <si>
    <t>f2</t>
  </si>
  <si>
    <t>f1</t>
  </si>
  <si>
    <t>Equation 2</t>
  </si>
  <si>
    <t>Equation 1</t>
  </si>
  <si>
    <t>Evaluate functions f1, f2</t>
  </si>
  <si>
    <t>Plot the functions</t>
  </si>
  <si>
    <t>Guess values for x1, x2</t>
  </si>
  <si>
    <t>Method 1</t>
  </si>
  <si>
    <t>Solve for x1, x2</t>
  </si>
  <si>
    <t>Rewrite this as f(x)=0, where f is a vector and x is a vector</t>
  </si>
  <si>
    <t>Find solution (x,y) that satisfy these 2 eqns</t>
  </si>
  <si>
    <t>=1/x^2</t>
  </si>
  <si>
    <t>pipe roughness</t>
  </si>
  <si>
    <t>pipe diameter</t>
  </si>
  <si>
    <t>Reynolds number</t>
  </si>
  <si>
    <r>
      <t>= -2*log10(eps/D/3.7 + 2.51*</t>
    </r>
    <r>
      <rPr>
        <sz val="12"/>
        <color rgb="FFFF0000"/>
        <rFont val="Calibri"/>
        <family val="2"/>
        <scheme val="minor"/>
      </rPr>
      <t>I8</t>
    </r>
    <r>
      <rPr>
        <sz val="12"/>
        <color theme="1"/>
        <rFont val="Calibri"/>
        <family val="2"/>
        <scheme val="minor"/>
      </rPr>
      <t>/Re)</t>
    </r>
  </si>
  <si>
    <t>For plot</t>
  </si>
  <si>
    <t>Root 1</t>
  </si>
  <si>
    <t>Root 2</t>
  </si>
  <si>
    <t>Root 3</t>
  </si>
  <si>
    <t>Use Goal Seek to find roots</t>
  </si>
  <si>
    <r>
      <t>Let x --&gt; 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and y --&gt; x</t>
    </r>
    <r>
      <rPr>
        <b/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</si>
</sst>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00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1"/>
    <xf numFmtId="0" fontId="2" fillId="4" borderId="1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 indent="1"/>
    </xf>
    <xf numFmtId="0" fontId="0" fillId="4" borderId="1" xfId="0" quotePrefix="1" applyFont="1" applyFill="1" applyBorder="1" applyAlignment="1">
      <alignment horizontal="left" indent="1"/>
    </xf>
    <xf numFmtId="0" fontId="0" fillId="4" borderId="1" xfId="0" applyFill="1" applyBorder="1" applyAlignment="1">
      <alignment horizontal="left" indent="1"/>
    </xf>
    <xf numFmtId="0" fontId="2" fillId="0" borderId="0" xfId="0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3" xfId="1" applyBorder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0" borderId="2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167" fontId="1" fillId="0" borderId="6" xfId="1" applyNumberFormat="1" applyBorder="1" applyAlignment="1">
      <alignment horizontal="center"/>
    </xf>
    <xf numFmtId="167" fontId="1" fillId="0" borderId="9" xfId="1" applyNumberFormat="1" applyBorder="1" applyAlignment="1">
      <alignment horizontal="center"/>
    </xf>
    <xf numFmtId="0" fontId="5" fillId="0" borderId="0" xfId="1" applyFont="1"/>
    <xf numFmtId="0" fontId="1" fillId="0" borderId="0" xfId="1" applyFont="1" applyFill="1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5" borderId="0" xfId="1" applyFont="1" applyFill="1"/>
    <xf numFmtId="0" fontId="8" fillId="5" borderId="0" xfId="1" applyFont="1" applyFill="1" applyAlignment="1">
      <alignment horizontal="left"/>
    </xf>
    <xf numFmtId="0" fontId="1" fillId="5" borderId="1" xfId="1" applyFont="1" applyFill="1" applyBorder="1"/>
    <xf numFmtId="0" fontId="1" fillId="5" borderId="0" xfId="1" quotePrefix="1" applyFont="1" applyFill="1"/>
    <xf numFmtId="0" fontId="1" fillId="5" borderId="0" xfId="1" applyFont="1" applyFill="1" applyAlignment="1">
      <alignment horizontal="left" indent="3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454647"/>
      <color rgb="FF303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0314960629922"/>
          <c:y val="5.0925925925925923E-2"/>
          <c:w val="0.8453079615048118"/>
          <c:h val="0.77685987168270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Fixed_point_method!$N$3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Fixed_point_method!$M$4:$M$33</c:f>
              <c:numCache>
                <c:formatCode>General</c:formatCode>
                <c:ptCount val="30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1.8</c:v>
                </c:pt>
                <c:pt idx="4">
                  <c:v>2</c:v>
                </c:pt>
                <c:pt idx="5">
                  <c:v>2.2000000000000002</c:v>
                </c:pt>
                <c:pt idx="6">
                  <c:v>2.4</c:v>
                </c:pt>
                <c:pt idx="7">
                  <c:v>2.6</c:v>
                </c:pt>
                <c:pt idx="8">
                  <c:v>2.8</c:v>
                </c:pt>
                <c:pt idx="9">
                  <c:v>3</c:v>
                </c:pt>
                <c:pt idx="10">
                  <c:v>3.2</c:v>
                </c:pt>
                <c:pt idx="11">
                  <c:v>3.4</c:v>
                </c:pt>
                <c:pt idx="12">
                  <c:v>3.6</c:v>
                </c:pt>
                <c:pt idx="13">
                  <c:v>3.8</c:v>
                </c:pt>
                <c:pt idx="14">
                  <c:v>4</c:v>
                </c:pt>
                <c:pt idx="15">
                  <c:v>4.2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4.8</c:v>
                </c:pt>
                <c:pt idx="19">
                  <c:v>5</c:v>
                </c:pt>
                <c:pt idx="20">
                  <c:v>5.2</c:v>
                </c:pt>
                <c:pt idx="21">
                  <c:v>5.4</c:v>
                </c:pt>
                <c:pt idx="22">
                  <c:v>5.6</c:v>
                </c:pt>
                <c:pt idx="23">
                  <c:v>5.8</c:v>
                </c:pt>
                <c:pt idx="24">
                  <c:v>6</c:v>
                </c:pt>
                <c:pt idx="25">
                  <c:v>6.2</c:v>
                </c:pt>
                <c:pt idx="26">
                  <c:v>6.4</c:v>
                </c:pt>
                <c:pt idx="27">
                  <c:v>6.6</c:v>
                </c:pt>
                <c:pt idx="28">
                  <c:v>6.8</c:v>
                </c:pt>
                <c:pt idx="29">
                  <c:v>7</c:v>
                </c:pt>
              </c:numCache>
            </c:numRef>
          </c:xVal>
          <c:yVal>
            <c:numRef>
              <c:f>Fixed_point_method!$N$4:$N$33</c:f>
              <c:numCache>
                <c:formatCode>General</c:formatCode>
                <c:ptCount val="30"/>
                <c:pt idx="0">
                  <c:v>6.4860127161661376</c:v>
                </c:pt>
                <c:pt idx="1">
                  <c:v>6.4128798022310143</c:v>
                </c:pt>
                <c:pt idx="2">
                  <c:v>6.3454291513470276</c:v>
                </c:pt>
                <c:pt idx="3">
                  <c:v>6.28284107160421</c:v>
                </c:pt>
                <c:pt idx="4">
                  <c:v>6.2244613673453735</c:v>
                </c:pt>
                <c:pt idx="5">
                  <c:v>6.1697595829649048</c:v>
                </c:pt>
                <c:pt idx="6">
                  <c:v>6.1182996382521839</c:v>
                </c:pt>
                <c:pt idx="7">
                  <c:v>6.0697186886644321</c:v>
                </c:pt>
                <c:pt idx="8">
                  <c:v>6.0237115920456903</c:v>
                </c:pt>
                <c:pt idx="9">
                  <c:v>5.9800192870534747</c:v>
                </c:pt>
                <c:pt idx="10">
                  <c:v>5.9384199576699217</c:v>
                </c:pt>
                <c:pt idx="11">
                  <c:v>5.8987222188334822</c:v>
                </c:pt>
                <c:pt idx="12">
                  <c:v>5.8607597925803701</c:v>
                </c:pt>
                <c:pt idx="13">
                  <c:v>5.8243872998145276</c:v>
                </c:pt>
                <c:pt idx="14">
                  <c:v>5.7894768984151286</c:v>
                </c:pt>
                <c:pt idx="15">
                  <c:v>5.7559155713019825</c:v>
                </c:pt>
                <c:pt idx="16">
                  <c:v>5.7236029192671305</c:v>
                </c:pt>
                <c:pt idx="17">
                  <c:v>5.6924493498660427</c:v>
                </c:pt>
                <c:pt idx="18">
                  <c:v>5.6623745800310372</c:v>
                </c:pt>
                <c:pt idx="19">
                  <c:v>5.6333063893726365</c:v>
                </c:pt>
                <c:pt idx="20">
                  <c:v>5.6051795754330147</c:v>
                </c:pt>
                <c:pt idx="21">
                  <c:v>5.5779350728634194</c:v>
                </c:pt>
                <c:pt idx="22">
                  <c:v>5.5515192065981065</c:v>
                </c:pt>
                <c:pt idx="23">
                  <c:v>5.5258830552840275</c:v>
                </c:pt>
                <c:pt idx="24">
                  <c:v>5.5009819059923739</c:v>
                </c:pt>
                <c:pt idx="25">
                  <c:v>5.4767747849415231</c:v>
                </c:pt>
                <c:pt idx="26">
                  <c:v>5.4532240518606212</c:v>
                </c:pt>
                <c:pt idx="27">
                  <c:v>5.430295047909997</c:v>
                </c:pt>
                <c:pt idx="28">
                  <c:v>5.4079557888908454</c:v>
                </c:pt>
                <c:pt idx="29">
                  <c:v>5.3861766969282732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6-4A2C-8BC5-B3748DCD6FC8}"/>
            </c:ext>
          </c:extLst>
        </c:ser>
        <c:ser>
          <c:idx val="1"/>
          <c:order val="1"/>
          <c:tx>
            <c:strRef>
              <c:f>Fixed_point_method!$M$3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Fixed_point_method!$M$4:$M$33</c:f>
              <c:numCache>
                <c:formatCode>General</c:formatCode>
                <c:ptCount val="30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1.8</c:v>
                </c:pt>
                <c:pt idx="4">
                  <c:v>2</c:v>
                </c:pt>
                <c:pt idx="5">
                  <c:v>2.2000000000000002</c:v>
                </c:pt>
                <c:pt idx="6">
                  <c:v>2.4</c:v>
                </c:pt>
                <c:pt idx="7">
                  <c:v>2.6</c:v>
                </c:pt>
                <c:pt idx="8">
                  <c:v>2.8</c:v>
                </c:pt>
                <c:pt idx="9">
                  <c:v>3</c:v>
                </c:pt>
                <c:pt idx="10">
                  <c:v>3.2</c:v>
                </c:pt>
                <c:pt idx="11">
                  <c:v>3.4</c:v>
                </c:pt>
                <c:pt idx="12">
                  <c:v>3.6</c:v>
                </c:pt>
                <c:pt idx="13">
                  <c:v>3.8</c:v>
                </c:pt>
                <c:pt idx="14">
                  <c:v>4</c:v>
                </c:pt>
                <c:pt idx="15">
                  <c:v>4.2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4.8</c:v>
                </c:pt>
                <c:pt idx="19">
                  <c:v>5</c:v>
                </c:pt>
                <c:pt idx="20">
                  <c:v>5.2</c:v>
                </c:pt>
                <c:pt idx="21">
                  <c:v>5.4</c:v>
                </c:pt>
                <c:pt idx="22">
                  <c:v>5.6</c:v>
                </c:pt>
                <c:pt idx="23">
                  <c:v>5.8</c:v>
                </c:pt>
                <c:pt idx="24">
                  <c:v>6</c:v>
                </c:pt>
                <c:pt idx="25">
                  <c:v>6.2</c:v>
                </c:pt>
                <c:pt idx="26">
                  <c:v>6.4</c:v>
                </c:pt>
                <c:pt idx="27">
                  <c:v>6.6</c:v>
                </c:pt>
                <c:pt idx="28">
                  <c:v>6.8</c:v>
                </c:pt>
                <c:pt idx="29">
                  <c:v>7</c:v>
                </c:pt>
              </c:numCache>
            </c:numRef>
          </c:xVal>
          <c:yVal>
            <c:numRef>
              <c:f>Fixed_point_method!$M$4:$M$33</c:f>
              <c:numCache>
                <c:formatCode>General</c:formatCode>
                <c:ptCount val="30"/>
                <c:pt idx="0">
                  <c:v>1.2</c:v>
                </c:pt>
                <c:pt idx="1">
                  <c:v>1.4</c:v>
                </c:pt>
                <c:pt idx="2">
                  <c:v>1.6</c:v>
                </c:pt>
                <c:pt idx="3">
                  <c:v>1.8</c:v>
                </c:pt>
                <c:pt idx="4">
                  <c:v>2</c:v>
                </c:pt>
                <c:pt idx="5">
                  <c:v>2.2000000000000002</c:v>
                </c:pt>
                <c:pt idx="6">
                  <c:v>2.4</c:v>
                </c:pt>
                <c:pt idx="7">
                  <c:v>2.6</c:v>
                </c:pt>
                <c:pt idx="8">
                  <c:v>2.8</c:v>
                </c:pt>
                <c:pt idx="9">
                  <c:v>3</c:v>
                </c:pt>
                <c:pt idx="10">
                  <c:v>3.2</c:v>
                </c:pt>
                <c:pt idx="11">
                  <c:v>3.4</c:v>
                </c:pt>
                <c:pt idx="12">
                  <c:v>3.6</c:v>
                </c:pt>
                <c:pt idx="13">
                  <c:v>3.8</c:v>
                </c:pt>
                <c:pt idx="14">
                  <c:v>4</c:v>
                </c:pt>
                <c:pt idx="15">
                  <c:v>4.2</c:v>
                </c:pt>
                <c:pt idx="16">
                  <c:v>4.4000000000000004</c:v>
                </c:pt>
                <c:pt idx="17">
                  <c:v>4.5999999999999996</c:v>
                </c:pt>
                <c:pt idx="18">
                  <c:v>4.8</c:v>
                </c:pt>
                <c:pt idx="19">
                  <c:v>5</c:v>
                </c:pt>
                <c:pt idx="20">
                  <c:v>5.2</c:v>
                </c:pt>
                <c:pt idx="21">
                  <c:v>5.4</c:v>
                </c:pt>
                <c:pt idx="22">
                  <c:v>5.6</c:v>
                </c:pt>
                <c:pt idx="23">
                  <c:v>5.8</c:v>
                </c:pt>
                <c:pt idx="24">
                  <c:v>6</c:v>
                </c:pt>
                <c:pt idx="25">
                  <c:v>6.2</c:v>
                </c:pt>
                <c:pt idx="26">
                  <c:v>6.4</c:v>
                </c:pt>
                <c:pt idx="27">
                  <c:v>6.6</c:v>
                </c:pt>
                <c:pt idx="28">
                  <c:v>6.8</c:v>
                </c:pt>
                <c:pt idx="2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86-4A2C-8BC5-B3748DCD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3431359"/>
        <c:axId val="1443435935"/>
      </c:scatterChart>
      <c:valAx>
        <c:axId val="1443431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435935"/>
        <c:crosses val="autoZero"/>
        <c:crossBetween val="midCat"/>
        <c:majorUnit val="1"/>
      </c:valAx>
      <c:valAx>
        <c:axId val="14434359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x, f(x)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4313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37489063867026"/>
          <c:y val="0.57928186060075837"/>
          <c:w val="0.124417104111986"/>
          <c:h val="0.17866360454943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Goal_Seek!$C$12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Goal_Seek!$B$13:$B$32</c:f>
              <c:numCache>
                <c:formatCode>General</c:formatCode>
                <c:ptCount val="20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</c:numCache>
            </c:numRef>
          </c:xVal>
          <c:yVal>
            <c:numRef>
              <c:f>Goal_Seek!$C$13:$C$32</c:f>
              <c:numCache>
                <c:formatCode>General</c:formatCode>
                <c:ptCount val="20"/>
                <c:pt idx="0">
                  <c:v>-9</c:v>
                </c:pt>
                <c:pt idx="1">
                  <c:v>-2.5359999999999996</c:v>
                </c:pt>
                <c:pt idx="2">
                  <c:v>1.1120000000000003</c:v>
                </c:pt>
                <c:pt idx="3">
                  <c:v>2.3280000000000003</c:v>
                </c:pt>
                <c:pt idx="4">
                  <c:v>1.496</c:v>
                </c:pt>
                <c:pt idx="5">
                  <c:v>-1</c:v>
                </c:pt>
                <c:pt idx="6">
                  <c:v>-4.775999999999998</c:v>
                </c:pt>
                <c:pt idx="7">
                  <c:v>-9.4479999999999968</c:v>
                </c:pt>
                <c:pt idx="8">
                  <c:v>-14.631999999999998</c:v>
                </c:pt>
                <c:pt idx="9">
                  <c:v>-19.944000000000003</c:v>
                </c:pt>
                <c:pt idx="10">
                  <c:v>-25</c:v>
                </c:pt>
                <c:pt idx="11">
                  <c:v>-29.415999999999997</c:v>
                </c:pt>
                <c:pt idx="12">
                  <c:v>-32.808000000000007</c:v>
                </c:pt>
                <c:pt idx="13">
                  <c:v>-34.791999999999973</c:v>
                </c:pt>
                <c:pt idx="14">
                  <c:v>-34.984000000000009</c:v>
                </c:pt>
                <c:pt idx="15">
                  <c:v>-33</c:v>
                </c:pt>
                <c:pt idx="16">
                  <c:v>-28.45599999999996</c:v>
                </c:pt>
                <c:pt idx="17">
                  <c:v>-20.968000000000018</c:v>
                </c:pt>
                <c:pt idx="18">
                  <c:v>-10.151999999999987</c:v>
                </c:pt>
                <c:pt idx="19">
                  <c:v>4.3759999999999764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63-46AC-A2BC-649D4E20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093520"/>
        <c:axId val="-2103090256"/>
      </c:scatterChart>
      <c:valAx>
        <c:axId val="-210309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0256"/>
        <c:crosses val="autoZero"/>
        <c:crossBetween val="midCat"/>
      </c:valAx>
      <c:valAx>
        <c:axId val="-21030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90051067472617E-2"/>
          <c:y val="5.46583850931677E-2"/>
          <c:w val="0.89030673559946527"/>
          <c:h val="0.816149068322981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Solver!$A$10</c:f>
              <c:strCache>
                <c:ptCount val="1"/>
                <c:pt idx="0">
                  <c:v>Equation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Solver!$A$12:$A$24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Solver!$B$12:$B$24</c:f>
              <c:numCache>
                <c:formatCode>General</c:formatCode>
                <c:ptCount val="13"/>
                <c:pt idx="0">
                  <c:v>2</c:v>
                </c:pt>
                <c:pt idx="1">
                  <c:v>0.75</c:v>
                </c:pt>
                <c:pt idx="2">
                  <c:v>0</c:v>
                </c:pt>
                <c:pt idx="3">
                  <c:v>-0.25</c:v>
                </c:pt>
                <c:pt idx="4">
                  <c:v>0</c:v>
                </c:pt>
                <c:pt idx="5">
                  <c:v>0.75</c:v>
                </c:pt>
                <c:pt idx="6">
                  <c:v>2</c:v>
                </c:pt>
                <c:pt idx="7">
                  <c:v>3.75</c:v>
                </c:pt>
                <c:pt idx="8">
                  <c:v>6</c:v>
                </c:pt>
                <c:pt idx="9">
                  <c:v>8.75</c:v>
                </c:pt>
                <c:pt idx="10">
                  <c:v>12</c:v>
                </c:pt>
                <c:pt idx="11">
                  <c:v>15.75</c:v>
                </c:pt>
                <c:pt idx="1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40-4A29-A3FB-362B62E297C0}"/>
            </c:ext>
          </c:extLst>
        </c:ser>
        <c:ser>
          <c:idx val="0"/>
          <c:order val="1"/>
          <c:tx>
            <c:strRef>
              <c:f>Solver!$D$10</c:f>
              <c:strCache>
                <c:ptCount val="1"/>
                <c:pt idx="0">
                  <c:v>Equation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Solver!$D$12:$D$24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Solver!$E$12:$E$24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40-4A29-A3FB-362B62E2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516288"/>
        <c:axId val="-2133014032"/>
      </c:scatterChart>
      <c:valAx>
        <c:axId val="-21065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x1</a:t>
                </a:r>
              </a:p>
            </c:rich>
          </c:tx>
          <c:layout>
            <c:manualLayout>
              <c:xMode val="edge"/>
              <c:yMode val="edge"/>
              <c:x val="0.48858387298868078"/>
              <c:y val="0.8857142857142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14032"/>
        <c:crosses val="autoZero"/>
        <c:crossBetween val="midCat"/>
      </c:valAx>
      <c:valAx>
        <c:axId val="-213301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516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9972277097697596E-2"/>
          <c:y val="7.8260087054335639E-2"/>
          <c:w val="0.21568319987220269"/>
          <c:h val="0.1677030371203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133350</xdr:rowOff>
    </xdr:from>
    <xdr:to>
      <xdr:col>5</xdr:col>
      <xdr:colOff>95250</xdr:colOff>
      <xdr:row>28</xdr:row>
      <xdr:rowOff>152400</xdr:rowOff>
    </xdr:to>
    <xdr:sp macro="" textlink="">
      <xdr:nvSpPr>
        <xdr:cNvPr id="2" name="TextBox 1"/>
        <xdr:cNvSpPr txBox="1"/>
      </xdr:nvSpPr>
      <xdr:spPr>
        <a:xfrm>
          <a:off x="95251" y="133350"/>
          <a:ext cx="4190999" cy="561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</a:t>
          </a:r>
          <a:r>
            <a:rPr lang="en-US" sz="1100" baseline="0"/>
            <a:t> find the power required to pump a fluid through a pipe we need a quantity called the fraction factor.  The friction factor is found from an emipirical correlation called the Colbrook Equation.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The equation is implicit in f.</a:t>
          </a:r>
          <a:br>
            <a:rPr lang="en-US" sz="1100" baseline="0"/>
          </a:br>
          <a:endParaRPr lang="en-US" sz="1100" baseline="0"/>
        </a:p>
        <a:p>
          <a:r>
            <a:rPr lang="en-US" sz="1100" baseline="0"/>
            <a:t>For convenience, take x=1/sqrt(f) as the working variable, and convert this to f at the end.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This has the form x = f(x).</a:t>
          </a:r>
        </a:p>
        <a:p>
          <a:endParaRPr lang="en-US" sz="1100" baseline="0"/>
        </a:p>
        <a:p>
          <a:r>
            <a:rPr lang="en-US" sz="1100" baseline="0"/>
            <a:t>Solve iteratively as:</a:t>
          </a:r>
        </a:p>
        <a:p>
          <a:r>
            <a:rPr lang="en-US" sz="1100" baseline="0"/>
            <a:t>        * guess x0</a:t>
          </a:r>
        </a:p>
        <a:p>
          <a:r>
            <a:rPr lang="en-US" sz="1100" baseline="0"/>
            <a:t>        * x1 = f(x0)</a:t>
          </a:r>
        </a:p>
        <a:p>
          <a:r>
            <a:rPr lang="en-US" sz="1100" baseline="0"/>
            <a:t>        * x2 = f(x1)</a:t>
          </a:r>
        </a:p>
        <a:p>
          <a:r>
            <a:rPr lang="en-US" sz="1100" baseline="0"/>
            <a:t>        * x3 = f(x2)</a:t>
          </a:r>
        </a:p>
        <a:p>
          <a:r>
            <a:rPr lang="en-US" sz="1100" baseline="0"/>
            <a:t>        * Repeat to convergence</a:t>
          </a:r>
        </a:p>
        <a:p>
          <a:endParaRPr lang="en-US" sz="1100" baseline="0"/>
        </a:p>
        <a:p>
          <a:r>
            <a:rPr lang="en-US" sz="1100" baseline="0"/>
            <a:t>That is, guess x, evaluate the right hand side (RHS), which gives a new x. Repeat.</a:t>
          </a:r>
        </a:p>
        <a:p>
          <a:endParaRPr lang="en-US" sz="1100" baseline="0"/>
        </a:p>
        <a:p>
          <a:r>
            <a:rPr lang="en-US" sz="1100" baseline="0"/>
            <a:t>You can always write f(x) = 0 as x = f(x) (e.g. simply add x to both sides). The form x = f(x) is not unique however, and how it is done may affect whether the fixed-point method converges to a solution or not, and how quickly.</a:t>
          </a:r>
        </a:p>
        <a:p>
          <a:endParaRPr lang="en-US" sz="1100" baseline="0"/>
        </a:p>
      </xdr:txBody>
    </xdr:sp>
    <xdr:clientData/>
  </xdr:twoCellAnchor>
  <xdr:twoCellAnchor editAs="oneCell">
    <xdr:from>
      <xdr:col>0</xdr:col>
      <xdr:colOff>355600</xdr:colOff>
      <xdr:row>4</xdr:row>
      <xdr:rowOff>38100</xdr:rowOff>
    </xdr:from>
    <xdr:to>
      <xdr:col>4</xdr:col>
      <xdr:colOff>266700</xdr:colOff>
      <xdr:row>6</xdr:row>
      <xdr:rowOff>175758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850900"/>
          <a:ext cx="3213100" cy="554642"/>
        </a:xfrm>
        <a:prstGeom prst="rect">
          <a:avLst/>
        </a:prstGeom>
      </xdr:spPr>
    </xdr:pic>
    <xdr:clientData/>
  </xdr:twoCellAnchor>
  <xdr:twoCellAnchor editAs="oneCell">
    <xdr:from>
      <xdr:col>0</xdr:col>
      <xdr:colOff>526686</xdr:colOff>
      <xdr:row>11</xdr:row>
      <xdr:rowOff>143933</xdr:rowOff>
    </xdr:from>
    <xdr:to>
      <xdr:col>3</xdr:col>
      <xdr:colOff>639234</xdr:colOff>
      <xdr:row>14</xdr:row>
      <xdr:rowOff>29633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686" y="2379133"/>
          <a:ext cx="2601748" cy="495300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17</xdr:row>
      <xdr:rowOff>190500</xdr:rowOff>
    </xdr:from>
    <xdr:to>
      <xdr:col>11</xdr:col>
      <xdr:colOff>76200</xdr:colOff>
      <xdr:row>31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0</xdr:row>
      <xdr:rowOff>161925</xdr:rowOff>
    </xdr:from>
    <xdr:to>
      <xdr:col>5</xdr:col>
      <xdr:colOff>390525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149225" y="161925"/>
          <a:ext cx="4051300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/>
            <a:t>Solve the Colbrook Equation for f using the fixed-point method</a:t>
          </a:r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r>
            <a:rPr lang="en-US" sz="1100" b="0" baseline="0"/>
            <a:t>        * </a:t>
          </a:r>
          <a:r>
            <a:rPr lang="en-US" sz="1100" b="0" baseline="0">
              <a:latin typeface="Symbol" charset="2"/>
              <a:ea typeface="Symbol" charset="2"/>
              <a:cs typeface="Symbol" charset="2"/>
            </a:rPr>
            <a:t>e</a:t>
          </a:r>
          <a:r>
            <a:rPr lang="en-US" sz="1100" b="0" baseline="0"/>
            <a:t>, D, Re are given (pipe roughness, diameter, Reynolds number)</a:t>
          </a:r>
        </a:p>
        <a:p>
          <a:r>
            <a:rPr lang="en-US" sz="1100" b="0" baseline="0"/>
            <a:t>        * </a:t>
          </a:r>
          <a:r>
            <a:rPr lang="en-US" sz="1100" b="0" baseline="0">
              <a:latin typeface="Symbol" charset="2"/>
              <a:ea typeface="Symbol" charset="2"/>
              <a:cs typeface="Symbol" charset="2"/>
            </a:rPr>
            <a:t>e</a:t>
          </a:r>
          <a:r>
            <a:rPr lang="en-US" sz="1100" b="0" baseline="0"/>
            <a:t> = 0.025 mm</a:t>
          </a:r>
        </a:p>
        <a:p>
          <a:r>
            <a:rPr lang="en-US" sz="1100" b="0" baseline="0"/>
            <a:t>        * D = 50 mm</a:t>
          </a:r>
        </a:p>
        <a:p>
          <a:r>
            <a:rPr lang="en-US" sz="1100" b="0" baseline="0"/>
            <a:t>        * Re = 25000</a:t>
          </a:r>
        </a:p>
        <a:p>
          <a:endParaRPr lang="en-US" sz="1100" b="0" baseline="0"/>
        </a:p>
        <a:p>
          <a:endParaRPr lang="en-US" sz="1100" b="0"/>
        </a:p>
        <a:p>
          <a:endParaRPr lang="en-US" sz="1100" b="0"/>
        </a:p>
      </xdr:txBody>
    </xdr:sp>
    <xdr:clientData/>
  </xdr:twoCellAnchor>
  <xdr:oneCellAnchor>
    <xdr:from>
      <xdr:col>1</xdr:col>
      <xdr:colOff>266700</xdr:colOff>
      <xdr:row>2</xdr:row>
      <xdr:rowOff>189384</xdr:rowOff>
    </xdr:from>
    <xdr:ext cx="2451100" cy="43510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570384"/>
          <a:ext cx="2451100" cy="43510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419098</xdr:colOff>
      <xdr:row>2</xdr:row>
      <xdr:rowOff>95250</xdr:rowOff>
    </xdr:from>
    <xdr:ext cx="1908571" cy="24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8" y="476250"/>
          <a:ext cx="1908571" cy="240000"/>
        </a:xfrm>
        <a:prstGeom prst="rect">
          <a:avLst/>
        </a:prstGeom>
      </xdr:spPr>
    </xdr:pic>
    <xdr:clientData/>
  </xdr:oneCellAnchor>
  <xdr:oneCellAnchor>
    <xdr:from>
      <xdr:col>0</xdr:col>
      <xdr:colOff>361950</xdr:colOff>
      <xdr:row>7</xdr:row>
      <xdr:rowOff>0</xdr:rowOff>
    </xdr:from>
    <xdr:ext cx="2114285" cy="24571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1333500"/>
          <a:ext cx="2114285" cy="245714"/>
        </a:xfrm>
        <a:prstGeom prst="rect">
          <a:avLst/>
        </a:prstGeom>
      </xdr:spPr>
    </xdr:pic>
    <xdr:clientData/>
  </xdr:oneCellAnchor>
  <xdr:twoCellAnchor>
    <xdr:from>
      <xdr:col>3</xdr:col>
      <xdr:colOff>388937</xdr:colOff>
      <xdr:row>11</xdr:row>
      <xdr:rowOff>28575</xdr:rowOff>
    </xdr:from>
    <xdr:to>
      <xdr:col>8</xdr:col>
      <xdr:colOff>234950</xdr:colOff>
      <xdr:row>25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193675</xdr:colOff>
      <xdr:row>35</xdr:row>
      <xdr:rowOff>0</xdr:rowOff>
    </xdr:from>
    <xdr:ext cx="2905354" cy="20510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3675" y="6867525"/>
          <a:ext cx="2905354" cy="20510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92076</xdr:rowOff>
    </xdr:from>
    <xdr:to>
      <xdr:col>5</xdr:col>
      <xdr:colOff>800100</xdr:colOff>
      <xdr:row>9</xdr:row>
      <xdr:rowOff>104775</xdr:rowOff>
    </xdr:to>
    <xdr:sp macro="" textlink="">
      <xdr:nvSpPr>
        <xdr:cNvPr id="3" name="TextBox 2"/>
        <xdr:cNvSpPr txBox="1"/>
      </xdr:nvSpPr>
      <xdr:spPr>
        <a:xfrm>
          <a:off x="50800" y="92076"/>
          <a:ext cx="4940300" cy="1812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Solve the Colebrook</a:t>
          </a:r>
          <a:r>
            <a:rPr lang="en-US" sz="1100" b="0" baseline="0"/>
            <a:t> equation for D = 50 mm, epsilon = 0.05 mm and Re = {3.E3, 5.E3, 1.E4, 1.E5, 1.E6, 1.E7, 1.E8) using goal seek. (Note that 5.E3 is equivalent to 5.*10^3.)</a:t>
          </a:r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endParaRPr lang="en-US" sz="1100" b="0" baseline="0"/>
        </a:p>
        <a:p>
          <a:r>
            <a:rPr lang="en-US" sz="1100" b="0" baseline="0"/>
            <a:t>Make a plot of the friction factor versus Reynolds number.</a:t>
          </a:r>
        </a:p>
      </xdr:txBody>
    </xdr:sp>
    <xdr:clientData/>
  </xdr:twoCellAnchor>
  <xdr:oneCellAnchor>
    <xdr:from>
      <xdr:col>0</xdr:col>
      <xdr:colOff>619125</xdr:colOff>
      <xdr:row>3</xdr:row>
      <xdr:rowOff>108933</xdr:rowOff>
    </xdr:from>
    <xdr:ext cx="3264694" cy="545117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709008"/>
          <a:ext cx="3264694" cy="5451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19050</xdr:rowOff>
    </xdr:from>
    <xdr:ext cx="1405714" cy="5314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28650"/>
          <a:ext cx="1405714" cy="531428"/>
        </a:xfrm>
        <a:prstGeom prst="rect">
          <a:avLst/>
        </a:prstGeom>
      </xdr:spPr>
    </xdr:pic>
    <xdr:clientData/>
  </xdr:oneCellAnchor>
  <xdr:oneCellAnchor>
    <xdr:from>
      <xdr:col>5</xdr:col>
      <xdr:colOff>584200</xdr:colOff>
      <xdr:row>3</xdr:row>
      <xdr:rowOff>25401</xdr:rowOff>
    </xdr:from>
    <xdr:ext cx="3114286" cy="49714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6950" y="635001"/>
          <a:ext cx="3114286" cy="497143"/>
        </a:xfrm>
        <a:prstGeom prst="rect">
          <a:avLst/>
        </a:prstGeom>
      </xdr:spPr>
    </xdr:pic>
    <xdr:clientData/>
  </xdr:oneCellAnchor>
  <xdr:oneCellAnchor>
    <xdr:from>
      <xdr:col>5</xdr:col>
      <xdr:colOff>542925</xdr:colOff>
      <xdr:row>6</xdr:row>
      <xdr:rowOff>127001</xdr:rowOff>
    </xdr:from>
    <xdr:ext cx="2708572" cy="497143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675" y="1308101"/>
          <a:ext cx="2708572" cy="497143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10</xdr:row>
      <xdr:rowOff>177800</xdr:rowOff>
    </xdr:from>
    <xdr:to>
      <xdr:col>12</xdr:col>
      <xdr:colOff>209550</xdr:colOff>
      <xdr:row>24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0</xdr:row>
      <xdr:rowOff>98425</xdr:rowOff>
    </xdr:from>
    <xdr:to>
      <xdr:col>5</xdr:col>
      <xdr:colOff>428625</xdr:colOff>
      <xdr:row>8</xdr:row>
      <xdr:rowOff>85725</xdr:rowOff>
    </xdr:to>
    <xdr:sp macro="" textlink="">
      <xdr:nvSpPr>
        <xdr:cNvPr id="2" name="TextBox 1"/>
        <xdr:cNvSpPr txBox="1"/>
      </xdr:nvSpPr>
      <xdr:spPr>
        <a:xfrm>
          <a:off x="130175" y="98425"/>
          <a:ext cx="4108450" cy="151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/>
            <a:t>Solve</a:t>
          </a:r>
          <a:r>
            <a:rPr lang="en-US" sz="1100" b="0" baseline="0"/>
            <a:t> the following system of three equations in three unknowns:</a:t>
          </a:r>
        </a:p>
        <a:p>
          <a:endParaRPr lang="en-US" sz="1100" b="0" baseline="0"/>
        </a:p>
        <a:p>
          <a:r>
            <a:rPr lang="en-US" sz="1100" b="0" baseline="0"/>
            <a:t>x^2 + y^2 = 1</a:t>
          </a:r>
        </a:p>
        <a:p>
          <a:r>
            <a:rPr lang="en-US" sz="1100" b="0" baseline="0"/>
            <a:t>xy + yz = -1.1</a:t>
          </a:r>
        </a:p>
        <a:p>
          <a:r>
            <a:rPr lang="en-US" sz="1100" b="0" baseline="0"/>
            <a:t>y^2 + z^2 = 2</a:t>
          </a:r>
        </a:p>
        <a:p>
          <a:endParaRPr lang="en-US" sz="1100" b="0" baseline="0"/>
        </a:p>
        <a:p>
          <a:r>
            <a:rPr lang="en-US" sz="1100" b="0" baseline="0"/>
            <a:t>A reasonable guess for all variables is x=y=z=2.</a:t>
          </a:r>
        </a:p>
        <a:p>
          <a:endParaRPr lang="en-US" sz="1100" b="0" baseline="0"/>
        </a:p>
        <a:p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N33"/>
  <sheetViews>
    <sheetView topLeftCell="A2" zoomScaleNormal="100" zoomScalePageLayoutView="220" workbookViewId="0">
      <selection activeCell="F20" sqref="F20"/>
    </sheetView>
  </sheetViews>
  <sheetFormatPr defaultColWidth="11" defaultRowHeight="15.75" x14ac:dyDescent="0.25"/>
  <cols>
    <col min="6" max="6" width="7.375" customWidth="1"/>
    <col min="7" max="7" width="5.375" customWidth="1"/>
    <col min="8" max="8" width="6.875" customWidth="1"/>
    <col min="9" max="9" width="10.125" customWidth="1"/>
    <col min="10" max="10" width="33.125" customWidth="1"/>
    <col min="11" max="11" width="4.375" customWidth="1"/>
  </cols>
  <sheetData>
    <row r="2" spans="7:14" x14ac:dyDescent="0.25">
      <c r="G2" s="2"/>
      <c r="H2" s="2"/>
      <c r="I2" s="2"/>
      <c r="J2" s="2"/>
      <c r="K2" s="2"/>
      <c r="M2" s="14" t="s">
        <v>42</v>
      </c>
      <c r="N2" s="14"/>
    </row>
    <row r="3" spans="7:14" x14ac:dyDescent="0.25">
      <c r="G3" s="2"/>
      <c r="H3" s="2"/>
      <c r="I3" s="2"/>
      <c r="J3" s="2"/>
      <c r="K3" s="2"/>
      <c r="M3" s="30" t="s">
        <v>8</v>
      </c>
      <c r="N3" s="30" t="s">
        <v>9</v>
      </c>
    </row>
    <row r="4" spans="7:14" x14ac:dyDescent="0.25">
      <c r="G4" s="2"/>
      <c r="H4" s="9" t="s">
        <v>0</v>
      </c>
      <c r="I4" s="4">
        <v>0.05</v>
      </c>
      <c r="J4" s="13" t="s">
        <v>38</v>
      </c>
      <c r="K4" s="2"/>
      <c r="M4" s="1">
        <v>1.2</v>
      </c>
      <c r="N4" s="1">
        <f>-2*LOG10($I$4/$I$5/3.7+2.51*M4/$I$6)</f>
        <v>6.4860127161661376</v>
      </c>
    </row>
    <row r="5" spans="7:14" x14ac:dyDescent="0.25">
      <c r="G5" s="2"/>
      <c r="H5" s="9" t="s">
        <v>4</v>
      </c>
      <c r="I5" s="4">
        <v>50</v>
      </c>
      <c r="J5" s="13" t="s">
        <v>39</v>
      </c>
      <c r="K5" s="2"/>
      <c r="M5" s="1">
        <v>1.4</v>
      </c>
      <c r="N5" s="1">
        <f t="shared" ref="N5:N33" si="0">-2*LOG10($I$4/$I$5/3.7+2.51*M5/$I$6)</f>
        <v>6.4128798022310143</v>
      </c>
    </row>
    <row r="6" spans="7:14" x14ac:dyDescent="0.25">
      <c r="G6" s="2"/>
      <c r="H6" s="9" t="s">
        <v>1</v>
      </c>
      <c r="I6" s="4">
        <v>10000</v>
      </c>
      <c r="J6" s="13" t="s">
        <v>40</v>
      </c>
      <c r="K6" s="2"/>
      <c r="M6" s="1">
        <v>1.6</v>
      </c>
      <c r="N6" s="1">
        <f t="shared" si="0"/>
        <v>6.3454291513470276</v>
      </c>
    </row>
    <row r="7" spans="7:14" x14ac:dyDescent="0.25">
      <c r="G7" s="2"/>
      <c r="H7" s="2"/>
      <c r="I7" s="2"/>
      <c r="J7" s="2"/>
      <c r="K7" s="2"/>
      <c r="M7" s="1">
        <v>1.8</v>
      </c>
      <c r="N7" s="1">
        <f t="shared" si="0"/>
        <v>6.28284107160421</v>
      </c>
    </row>
    <row r="8" spans="7:14" x14ac:dyDescent="0.25">
      <c r="G8" s="2"/>
      <c r="H8" s="9" t="s">
        <v>3</v>
      </c>
      <c r="I8" s="3">
        <v>5.5</v>
      </c>
      <c r="J8" s="11" t="s">
        <v>5</v>
      </c>
      <c r="K8" s="2"/>
      <c r="M8" s="1">
        <v>2</v>
      </c>
      <c r="N8" s="1">
        <f t="shared" si="0"/>
        <v>6.2244613673453735</v>
      </c>
    </row>
    <row r="9" spans="7:14" x14ac:dyDescent="0.25">
      <c r="G9" s="2"/>
      <c r="H9" s="9" t="s">
        <v>10</v>
      </c>
      <c r="I9" s="5">
        <f>-2*LOG10($I$4/$I$5/3.7 + 2.51*I8/$I$6)</f>
        <v>5.564626722397378</v>
      </c>
      <c r="J9" s="12" t="s">
        <v>41</v>
      </c>
      <c r="K9" s="2"/>
      <c r="M9" s="1">
        <v>2.2000000000000002</v>
      </c>
      <c r="N9" s="1">
        <f t="shared" si="0"/>
        <v>6.1697595829649048</v>
      </c>
    </row>
    <row r="10" spans="7:14" x14ac:dyDescent="0.25">
      <c r="G10" s="2"/>
      <c r="H10" s="9" t="s">
        <v>11</v>
      </c>
      <c r="I10" s="5">
        <f t="shared" ref="H9:I14" si="1">-2*LOG10($I$4/$I$5/3.7 + 2.51*I9/$I$6)</f>
        <v>5.556133188843754</v>
      </c>
      <c r="J10" s="11" t="s">
        <v>6</v>
      </c>
      <c r="K10" s="2"/>
      <c r="M10" s="1">
        <v>2.4</v>
      </c>
      <c r="N10" s="1">
        <f t="shared" si="0"/>
        <v>6.1182996382521839</v>
      </c>
    </row>
    <row r="11" spans="7:14" x14ac:dyDescent="0.25">
      <c r="G11" s="2"/>
      <c r="H11" s="9" t="s">
        <v>12</v>
      </c>
      <c r="I11" s="5">
        <f t="shared" si="1"/>
        <v>5.557244718059593</v>
      </c>
      <c r="J11" s="10"/>
      <c r="K11" s="2"/>
      <c r="M11" s="1">
        <v>2.6</v>
      </c>
      <c r="N11" s="1">
        <f t="shared" si="0"/>
        <v>6.0697186886644321</v>
      </c>
    </row>
    <row r="12" spans="7:14" x14ac:dyDescent="0.25">
      <c r="G12" s="2"/>
      <c r="H12" s="9" t="s">
        <v>13</v>
      </c>
      <c r="I12" s="5">
        <f t="shared" si="1"/>
        <v>5.557099173866308</v>
      </c>
      <c r="J12" s="10"/>
      <c r="K12" s="2"/>
      <c r="M12" s="1">
        <v>2.8</v>
      </c>
      <c r="N12" s="1">
        <f t="shared" si="0"/>
        <v>6.0237115920456903</v>
      </c>
    </row>
    <row r="13" spans="7:14" x14ac:dyDescent="0.25">
      <c r="G13" s="2"/>
      <c r="H13" s="9" t="s">
        <v>13</v>
      </c>
      <c r="I13" s="5">
        <f t="shared" si="1"/>
        <v>5.5571182301084523</v>
      </c>
      <c r="J13" s="10"/>
      <c r="K13" s="2"/>
      <c r="M13" s="1">
        <v>3</v>
      </c>
      <c r="N13" s="1">
        <f t="shared" si="0"/>
        <v>5.9800192870534747</v>
      </c>
    </row>
    <row r="14" spans="7:14" x14ac:dyDescent="0.25">
      <c r="G14" s="2"/>
      <c r="H14" s="9" t="s">
        <v>13</v>
      </c>
      <c r="I14" s="5">
        <f t="shared" si="1"/>
        <v>5.5571157350324318</v>
      </c>
      <c r="J14" s="11" t="s">
        <v>7</v>
      </c>
      <c r="K14" s="2"/>
      <c r="M14" s="1">
        <v>3.2</v>
      </c>
      <c r="N14" s="1">
        <f t="shared" si="0"/>
        <v>5.9384199576699217</v>
      </c>
    </row>
    <row r="15" spans="7:14" x14ac:dyDescent="0.25">
      <c r="G15" s="2"/>
      <c r="H15" s="2"/>
      <c r="I15" s="2"/>
      <c r="J15" s="2"/>
      <c r="K15" s="2"/>
      <c r="M15" s="1">
        <v>3.4</v>
      </c>
      <c r="N15" s="1">
        <f t="shared" si="0"/>
        <v>5.8987222188334822</v>
      </c>
    </row>
    <row r="16" spans="7:14" x14ac:dyDescent="0.25">
      <c r="G16" s="2"/>
      <c r="H16" s="4" t="s">
        <v>2</v>
      </c>
      <c r="I16" s="4">
        <f>1/I14^2</f>
        <v>3.2381809729563699E-2</v>
      </c>
      <c r="J16" s="12" t="s">
        <v>37</v>
      </c>
      <c r="K16" s="2"/>
      <c r="M16" s="1">
        <v>3.6</v>
      </c>
      <c r="N16" s="1">
        <f t="shared" si="0"/>
        <v>5.8607597925803701</v>
      </c>
    </row>
    <row r="17" spans="6:14" x14ac:dyDescent="0.25">
      <c r="G17" s="2"/>
      <c r="H17" s="2"/>
      <c r="I17" s="2"/>
      <c r="J17" s="2"/>
      <c r="K17" s="2"/>
      <c r="M17" s="1">
        <v>3.8</v>
      </c>
      <c r="N17" s="1">
        <f t="shared" si="0"/>
        <v>5.8243872998145276</v>
      </c>
    </row>
    <row r="18" spans="6:14" x14ac:dyDescent="0.25">
      <c r="G18" s="7"/>
      <c r="H18" s="7"/>
      <c r="I18" s="7"/>
      <c r="M18" s="1">
        <v>4</v>
      </c>
      <c r="N18" s="1">
        <f t="shared" si="0"/>
        <v>5.7894768984151286</v>
      </c>
    </row>
    <row r="19" spans="6:14" x14ac:dyDescent="0.25">
      <c r="G19" s="7"/>
      <c r="H19" s="7"/>
      <c r="I19" s="7"/>
      <c r="M19" s="1">
        <v>4.2</v>
      </c>
      <c r="N19" s="1">
        <f t="shared" si="0"/>
        <v>5.7559155713019825</v>
      </c>
    </row>
    <row r="20" spans="6:14" x14ac:dyDescent="0.25">
      <c r="G20" s="7"/>
      <c r="H20" s="7"/>
      <c r="I20" s="7"/>
      <c r="M20" s="1">
        <v>4.4000000000000004</v>
      </c>
      <c r="N20" s="1">
        <f t="shared" si="0"/>
        <v>5.7236029192671305</v>
      </c>
    </row>
    <row r="21" spans="6:14" x14ac:dyDescent="0.25">
      <c r="F21" s="6"/>
      <c r="M21" s="1">
        <v>4.5999999999999996</v>
      </c>
      <c r="N21" s="1">
        <f t="shared" si="0"/>
        <v>5.6924493498660427</v>
      </c>
    </row>
    <row r="22" spans="6:14" x14ac:dyDescent="0.25">
      <c r="F22" s="6"/>
      <c r="M22" s="1">
        <v>4.8</v>
      </c>
      <c r="N22" s="1">
        <f t="shared" si="0"/>
        <v>5.6623745800310372</v>
      </c>
    </row>
    <row r="23" spans="6:14" x14ac:dyDescent="0.25">
      <c r="F23" s="6"/>
      <c r="M23" s="1">
        <v>5</v>
      </c>
      <c r="N23" s="1">
        <f t="shared" si="0"/>
        <v>5.6333063893726365</v>
      </c>
    </row>
    <row r="24" spans="6:14" x14ac:dyDescent="0.25">
      <c r="F24" s="6"/>
      <c r="M24" s="1">
        <v>5.2</v>
      </c>
      <c r="N24" s="1">
        <f t="shared" si="0"/>
        <v>5.6051795754330147</v>
      </c>
    </row>
    <row r="25" spans="6:14" x14ac:dyDescent="0.25">
      <c r="F25" s="6"/>
      <c r="M25" s="1">
        <v>5.4</v>
      </c>
      <c r="N25" s="1">
        <f t="shared" si="0"/>
        <v>5.5779350728634194</v>
      </c>
    </row>
    <row r="26" spans="6:14" x14ac:dyDescent="0.25">
      <c r="M26" s="1">
        <v>5.6</v>
      </c>
      <c r="N26" s="1">
        <f t="shared" si="0"/>
        <v>5.5515192065981065</v>
      </c>
    </row>
    <row r="27" spans="6:14" x14ac:dyDescent="0.25">
      <c r="M27" s="1">
        <v>5.8</v>
      </c>
      <c r="N27" s="1">
        <f t="shared" si="0"/>
        <v>5.5258830552840275</v>
      </c>
    </row>
    <row r="28" spans="6:14" x14ac:dyDescent="0.25">
      <c r="M28" s="1">
        <v>6</v>
      </c>
      <c r="N28" s="1">
        <f t="shared" si="0"/>
        <v>5.5009819059923739</v>
      </c>
    </row>
    <row r="29" spans="6:14" x14ac:dyDescent="0.25">
      <c r="M29" s="1">
        <v>6.2</v>
      </c>
      <c r="N29" s="1">
        <f t="shared" si="0"/>
        <v>5.4767747849415231</v>
      </c>
    </row>
    <row r="30" spans="6:14" x14ac:dyDescent="0.25">
      <c r="M30" s="1">
        <v>6.4</v>
      </c>
      <c r="N30" s="1">
        <f t="shared" si="0"/>
        <v>5.4532240518606212</v>
      </c>
    </row>
    <row r="31" spans="6:14" x14ac:dyDescent="0.25">
      <c r="M31" s="1">
        <v>6.6</v>
      </c>
      <c r="N31" s="1">
        <f t="shared" si="0"/>
        <v>5.430295047909997</v>
      </c>
    </row>
    <row r="32" spans="6:14" x14ac:dyDescent="0.25">
      <c r="M32" s="1">
        <v>6.8</v>
      </c>
      <c r="N32" s="1">
        <f t="shared" si="0"/>
        <v>5.4079557888908454</v>
      </c>
    </row>
    <row r="33" spans="13:14" x14ac:dyDescent="0.25">
      <c r="M33" s="1">
        <v>7</v>
      </c>
      <c r="N33" s="1">
        <f t="shared" si="0"/>
        <v>5.3861766969282732</v>
      </c>
    </row>
  </sheetData>
  <mergeCells count="1">
    <mergeCell ref="M2:N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ColWidth="10" defaultRowHeight="15" x14ac:dyDescent="0.25"/>
  <cols>
    <col min="1" max="16384" width="10" style="8"/>
  </cols>
  <sheetData/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D11" sqref="D11"/>
    </sheetView>
  </sheetViews>
  <sheetFormatPr defaultColWidth="7.75" defaultRowHeight="15" x14ac:dyDescent="0.25"/>
  <cols>
    <col min="1" max="1" width="3.375" style="8" customWidth="1"/>
    <col min="2" max="6" width="7.75" style="8"/>
    <col min="7" max="9" width="10.75" style="8" customWidth="1"/>
    <col min="10" max="11" width="7.75" style="8"/>
    <col min="12" max="12" width="12.375" style="8" customWidth="1"/>
    <col min="13" max="16384" width="7.75" style="8"/>
  </cols>
  <sheetData>
    <row r="2" spans="1:3" x14ac:dyDescent="0.25">
      <c r="A2" s="24" t="s">
        <v>16</v>
      </c>
    </row>
    <row r="6" spans="1:3" x14ac:dyDescent="0.25">
      <c r="A6" s="24" t="s">
        <v>15</v>
      </c>
    </row>
    <row r="10" spans="1:3" x14ac:dyDescent="0.25">
      <c r="A10" s="24" t="s">
        <v>14</v>
      </c>
    </row>
    <row r="12" spans="1:3" x14ac:dyDescent="0.25">
      <c r="B12" s="31" t="s">
        <v>8</v>
      </c>
      <c r="C12" s="31" t="s">
        <v>9</v>
      </c>
    </row>
    <row r="13" spans="1:3" x14ac:dyDescent="0.25">
      <c r="B13" s="28">
        <v>0</v>
      </c>
      <c r="C13" s="28">
        <f>B13^3-10*(B13-1)^2+1</f>
        <v>-9</v>
      </c>
    </row>
    <row r="14" spans="1:3" x14ac:dyDescent="0.25">
      <c r="B14" s="28">
        <v>0.4</v>
      </c>
      <c r="C14" s="28">
        <f>B14^3-10*(B14-1)^2+1</f>
        <v>-2.5359999999999996</v>
      </c>
    </row>
    <row r="15" spans="1:3" x14ac:dyDescent="0.25">
      <c r="B15" s="28">
        <v>0.8</v>
      </c>
      <c r="C15" s="28">
        <f>B15^3-10*(B15-1)^2+1</f>
        <v>1.1120000000000003</v>
      </c>
    </row>
    <row r="16" spans="1:3" x14ac:dyDescent="0.25">
      <c r="B16" s="28">
        <v>1.2</v>
      </c>
      <c r="C16" s="28">
        <f>B16^3-10*(B16-1)^2+1</f>
        <v>2.3280000000000003</v>
      </c>
    </row>
    <row r="17" spans="2:3" x14ac:dyDescent="0.25">
      <c r="B17" s="28">
        <v>1.6</v>
      </c>
      <c r="C17" s="28">
        <f>B17^3-10*(B17-1)^2+1</f>
        <v>1.496</v>
      </c>
    </row>
    <row r="18" spans="2:3" x14ac:dyDescent="0.25">
      <c r="B18" s="28">
        <v>2</v>
      </c>
      <c r="C18" s="28">
        <f>B18^3-10*(B18-1)^2+1</f>
        <v>-1</v>
      </c>
    </row>
    <row r="19" spans="2:3" x14ac:dyDescent="0.25">
      <c r="B19" s="28">
        <v>2.4</v>
      </c>
      <c r="C19" s="28">
        <f>B19^3-10*(B19-1)^2+1</f>
        <v>-4.775999999999998</v>
      </c>
    </row>
    <row r="20" spans="2:3" x14ac:dyDescent="0.25">
      <c r="B20" s="28">
        <v>2.8</v>
      </c>
      <c r="C20" s="28">
        <f>B20^3-10*(B20-1)^2+1</f>
        <v>-9.4479999999999968</v>
      </c>
    </row>
    <row r="21" spans="2:3" x14ac:dyDescent="0.25">
      <c r="B21" s="28">
        <v>3.2</v>
      </c>
      <c r="C21" s="28">
        <f>B21^3-10*(B21-1)^2+1</f>
        <v>-14.631999999999998</v>
      </c>
    </row>
    <row r="22" spans="2:3" x14ac:dyDescent="0.25">
      <c r="B22" s="28">
        <v>3.6</v>
      </c>
      <c r="C22" s="28">
        <f>B22^3-10*(B22-1)^2+1</f>
        <v>-19.944000000000003</v>
      </c>
    </row>
    <row r="23" spans="2:3" x14ac:dyDescent="0.25">
      <c r="B23" s="28">
        <v>4</v>
      </c>
      <c r="C23" s="28">
        <f>B23^3-10*(B23-1)^2+1</f>
        <v>-25</v>
      </c>
    </row>
    <row r="24" spans="2:3" x14ac:dyDescent="0.25">
      <c r="B24" s="28">
        <v>4.4000000000000004</v>
      </c>
      <c r="C24" s="28">
        <f>B24^3-10*(B24-1)^2+1</f>
        <v>-29.415999999999997</v>
      </c>
    </row>
    <row r="25" spans="2:3" x14ac:dyDescent="0.25">
      <c r="B25" s="28">
        <v>4.8</v>
      </c>
      <c r="C25" s="28">
        <f>B25^3-10*(B25-1)^2+1</f>
        <v>-32.808000000000007</v>
      </c>
    </row>
    <row r="26" spans="2:3" x14ac:dyDescent="0.25">
      <c r="B26" s="28">
        <v>5.2</v>
      </c>
      <c r="C26" s="28">
        <f>B26^3-10*(B26-1)^2+1</f>
        <v>-34.791999999999973</v>
      </c>
    </row>
    <row r="27" spans="2:3" x14ac:dyDescent="0.25">
      <c r="B27" s="28">
        <v>5.6</v>
      </c>
      <c r="C27" s="28">
        <f>B27^3-10*(B27-1)^2+1</f>
        <v>-34.984000000000009</v>
      </c>
    </row>
    <row r="28" spans="2:3" x14ac:dyDescent="0.25">
      <c r="B28" s="28">
        <v>6</v>
      </c>
      <c r="C28" s="28">
        <f>B28^3-10*(B28-1)^2+1</f>
        <v>-33</v>
      </c>
    </row>
    <row r="29" spans="2:3" x14ac:dyDescent="0.25">
      <c r="B29" s="28">
        <v>6.4</v>
      </c>
      <c r="C29" s="28">
        <f>B29^3-10*(B29-1)^2+1</f>
        <v>-28.45599999999996</v>
      </c>
    </row>
    <row r="30" spans="2:3" x14ac:dyDescent="0.25">
      <c r="B30" s="28">
        <v>6.8</v>
      </c>
      <c r="C30" s="28">
        <f>B30^3-10*(B30-1)^2+1</f>
        <v>-20.968000000000018</v>
      </c>
    </row>
    <row r="31" spans="2:3" x14ac:dyDescent="0.25">
      <c r="B31" s="28">
        <v>7.2</v>
      </c>
      <c r="C31" s="28">
        <f>B31^3-10*(B31-1)^2+1</f>
        <v>-10.151999999999987</v>
      </c>
    </row>
    <row r="32" spans="2:3" x14ac:dyDescent="0.25">
      <c r="B32" s="28">
        <v>7.6</v>
      </c>
      <c r="C32" s="28">
        <f>B32^3-10*(B32-1)^2+1</f>
        <v>4.3759999999999764</v>
      </c>
    </row>
    <row r="34" spans="1:9" x14ac:dyDescent="0.25">
      <c r="A34" s="24" t="s">
        <v>46</v>
      </c>
    </row>
    <row r="35" spans="1:9" ht="15.75" thickBot="1" x14ac:dyDescent="0.3"/>
    <row r="36" spans="1:9" x14ac:dyDescent="0.25">
      <c r="G36" s="16"/>
      <c r="H36" s="17" t="s">
        <v>8</v>
      </c>
      <c r="I36" s="18" t="s">
        <v>9</v>
      </c>
    </row>
    <row r="37" spans="1:9" x14ac:dyDescent="0.25">
      <c r="G37" s="19" t="s">
        <v>43</v>
      </c>
      <c r="H37" s="15">
        <v>0.6</v>
      </c>
      <c r="I37" s="22">
        <f>H37^3-10*(H37-1)^2+1</f>
        <v>-0.38400000000000034</v>
      </c>
    </row>
    <row r="38" spans="1:9" x14ac:dyDescent="0.25">
      <c r="G38" s="19" t="s">
        <v>44</v>
      </c>
      <c r="H38" s="15">
        <v>1.9</v>
      </c>
      <c r="I38" s="22">
        <f>H38^3-10*(H38-1)^2+1</f>
        <v>-0.24099999999999877</v>
      </c>
    </row>
    <row r="39" spans="1:9" ht="15.75" thickBot="1" x14ac:dyDescent="0.3">
      <c r="G39" s="20" t="s">
        <v>45</v>
      </c>
      <c r="H39" s="21">
        <v>7.5</v>
      </c>
      <c r="I39" s="23">
        <f>H39^3-10*(H39-1)^2+1</f>
        <v>0.375</v>
      </c>
    </row>
  </sheetData>
  <pageMargins left="0.7" right="0.7" top="0.75" bottom="0.75" header="0.3" footer="0.3"/>
  <pageSetup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D13" sqref="D13"/>
    </sheetView>
  </sheetViews>
  <sheetFormatPr defaultColWidth="11" defaultRowHeight="15.75" x14ac:dyDescent="0.25"/>
  <cols>
    <col min="6" max="6" width="14.875" customWidth="1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workbookViewId="0">
      <selection activeCell="C32" sqref="C32"/>
    </sheetView>
  </sheetViews>
  <sheetFormatPr defaultColWidth="7.75" defaultRowHeight="15" x14ac:dyDescent="0.25"/>
  <cols>
    <col min="1" max="12" width="7.75" style="26"/>
    <col min="13" max="13" width="3.875" style="26" customWidth="1"/>
    <col min="14" max="17" width="7.75" style="26"/>
    <col min="18" max="18" width="8" style="26" customWidth="1"/>
    <col min="19" max="19" width="7.75" style="26"/>
    <col min="20" max="20" width="16.125" style="26" customWidth="1"/>
    <col min="21" max="21" width="7.75" style="26"/>
    <col min="22" max="22" width="14.25" style="26" customWidth="1"/>
    <col min="23" max="16384" width="7.75" style="26"/>
  </cols>
  <sheetData>
    <row r="2" spans="1:7" x14ac:dyDescent="0.25">
      <c r="A2" s="24" t="s">
        <v>36</v>
      </c>
      <c r="G2" s="24" t="s">
        <v>35</v>
      </c>
    </row>
    <row r="3" spans="1:7" ht="18" x14ac:dyDescent="0.35">
      <c r="G3" s="24" t="s">
        <v>47</v>
      </c>
    </row>
    <row r="9" spans="1:7" x14ac:dyDescent="0.25">
      <c r="A9" s="27" t="s">
        <v>31</v>
      </c>
      <c r="B9" s="27"/>
      <c r="C9" s="27"/>
      <c r="D9" s="27"/>
      <c r="E9" s="27"/>
    </row>
    <row r="10" spans="1:7" x14ac:dyDescent="0.25">
      <c r="A10" s="27" t="s">
        <v>29</v>
      </c>
      <c r="B10" s="27"/>
      <c r="D10" s="27" t="s">
        <v>28</v>
      </c>
      <c r="E10" s="27"/>
    </row>
    <row r="11" spans="1:7" x14ac:dyDescent="0.25">
      <c r="A11" s="29" t="s">
        <v>10</v>
      </c>
      <c r="B11" s="29" t="s">
        <v>11</v>
      </c>
      <c r="C11" s="28"/>
      <c r="D11" s="29" t="s">
        <v>10</v>
      </c>
      <c r="E11" s="29" t="s">
        <v>11</v>
      </c>
    </row>
    <row r="12" spans="1:7" x14ac:dyDescent="0.25">
      <c r="A12" s="28">
        <v>-3</v>
      </c>
      <c r="B12" s="28">
        <f>A12^2+3*A12+2</f>
        <v>2</v>
      </c>
      <c r="C12" s="28"/>
      <c r="D12" s="28">
        <v>-3</v>
      </c>
      <c r="E12" s="28">
        <f>2*D12+3</f>
        <v>-3</v>
      </c>
    </row>
    <row r="13" spans="1:7" x14ac:dyDescent="0.25">
      <c r="A13" s="28">
        <v>-2.5</v>
      </c>
      <c r="B13" s="28">
        <f>A13^2+3*A13+2</f>
        <v>0.75</v>
      </c>
      <c r="C13" s="28"/>
      <c r="D13" s="28">
        <v>-2.5</v>
      </c>
      <c r="E13" s="28">
        <f>2*D13+3</f>
        <v>-2</v>
      </c>
    </row>
    <row r="14" spans="1:7" x14ac:dyDescent="0.25">
      <c r="A14" s="28">
        <v>-2</v>
      </c>
      <c r="B14" s="28">
        <f>A14^2+3*A14+2</f>
        <v>0</v>
      </c>
      <c r="C14" s="28"/>
      <c r="D14" s="28">
        <v>-2</v>
      </c>
      <c r="E14" s="28">
        <f>2*D14+3</f>
        <v>-1</v>
      </c>
    </row>
    <row r="15" spans="1:7" x14ac:dyDescent="0.25">
      <c r="A15" s="28">
        <v>-1.5</v>
      </c>
      <c r="B15" s="28">
        <f>A15^2+3*A15+2</f>
        <v>-0.25</v>
      </c>
      <c r="C15" s="28"/>
      <c r="D15" s="28">
        <v>-1.5</v>
      </c>
      <c r="E15" s="28">
        <f>2*D15+3</f>
        <v>0</v>
      </c>
    </row>
    <row r="16" spans="1:7" x14ac:dyDescent="0.25">
      <c r="A16" s="28">
        <v>-1</v>
      </c>
      <c r="B16" s="28">
        <f>A16^2+3*A16+2</f>
        <v>0</v>
      </c>
      <c r="C16" s="28"/>
      <c r="D16" s="28">
        <v>-1</v>
      </c>
      <c r="E16" s="28">
        <f>2*D16+3</f>
        <v>1</v>
      </c>
    </row>
    <row r="17" spans="1:9" x14ac:dyDescent="0.25">
      <c r="A17" s="28">
        <v>-0.5</v>
      </c>
      <c r="B17" s="28">
        <f>A17^2+3*A17+2</f>
        <v>0.75</v>
      </c>
      <c r="C17" s="28"/>
      <c r="D17" s="28">
        <v>-0.5</v>
      </c>
      <c r="E17" s="28">
        <f>2*D17+3</f>
        <v>2</v>
      </c>
    </row>
    <row r="18" spans="1:9" x14ac:dyDescent="0.25">
      <c r="A18" s="28">
        <v>0</v>
      </c>
      <c r="B18" s="28">
        <f>A18^2+3*A18+2</f>
        <v>2</v>
      </c>
      <c r="C18" s="28"/>
      <c r="D18" s="28">
        <v>0</v>
      </c>
      <c r="E18" s="28">
        <f>2*D18+3</f>
        <v>3</v>
      </c>
    </row>
    <row r="19" spans="1:9" x14ac:dyDescent="0.25">
      <c r="A19" s="28">
        <v>0.5</v>
      </c>
      <c r="B19" s="28">
        <f>A19^2+3*A19+2</f>
        <v>3.75</v>
      </c>
      <c r="C19" s="28"/>
      <c r="D19" s="28">
        <v>0.5</v>
      </c>
      <c r="E19" s="28">
        <f>2*D19+3</f>
        <v>4</v>
      </c>
    </row>
    <row r="20" spans="1:9" x14ac:dyDescent="0.25">
      <c r="A20" s="28">
        <v>1</v>
      </c>
      <c r="B20" s="28">
        <f>A20^2+3*A20+2</f>
        <v>6</v>
      </c>
      <c r="C20" s="28"/>
      <c r="D20" s="28">
        <v>1</v>
      </c>
      <c r="E20" s="28">
        <f>2*D20+3</f>
        <v>5</v>
      </c>
    </row>
    <row r="21" spans="1:9" x14ac:dyDescent="0.25">
      <c r="A21" s="28">
        <v>1.5</v>
      </c>
      <c r="B21" s="28">
        <f>A21^2+3*A21+2</f>
        <v>8.75</v>
      </c>
      <c r="C21" s="28"/>
      <c r="D21" s="28">
        <v>1.5</v>
      </c>
      <c r="E21" s="28">
        <f>2*D21+3</f>
        <v>6</v>
      </c>
    </row>
    <row r="22" spans="1:9" x14ac:dyDescent="0.25">
      <c r="A22" s="28">
        <v>2</v>
      </c>
      <c r="B22" s="28">
        <f>A22^2+3*A22+2</f>
        <v>12</v>
      </c>
      <c r="C22" s="28"/>
      <c r="D22" s="28">
        <v>2</v>
      </c>
      <c r="E22" s="28">
        <f>2*D22+3</f>
        <v>7</v>
      </c>
    </row>
    <row r="23" spans="1:9" x14ac:dyDescent="0.25">
      <c r="A23" s="28">
        <v>2.5</v>
      </c>
      <c r="B23" s="28">
        <f>A23^2+3*A23+2</f>
        <v>15.75</v>
      </c>
      <c r="C23" s="28"/>
      <c r="D23" s="28">
        <v>2.5</v>
      </c>
      <c r="E23" s="28">
        <f>2*D23+3</f>
        <v>8</v>
      </c>
    </row>
    <row r="24" spans="1:9" x14ac:dyDescent="0.25">
      <c r="A24" s="28">
        <v>3</v>
      </c>
      <c r="B24" s="28">
        <f>A24^2+3*A24+2</f>
        <v>20</v>
      </c>
      <c r="C24" s="28"/>
      <c r="D24" s="28">
        <v>3</v>
      </c>
      <c r="E24" s="28">
        <f>2*D24+3</f>
        <v>9</v>
      </c>
    </row>
    <row r="25" spans="1:9" x14ac:dyDescent="0.25">
      <c r="A25" s="25"/>
      <c r="B25" s="25"/>
      <c r="C25" s="25"/>
      <c r="D25" s="25"/>
      <c r="E25" s="25"/>
    </row>
    <row r="26" spans="1:9" x14ac:dyDescent="0.25">
      <c r="A26" s="24" t="s">
        <v>34</v>
      </c>
    </row>
    <row r="28" spans="1:9" x14ac:dyDescent="0.25">
      <c r="A28" s="33" t="s">
        <v>33</v>
      </c>
      <c r="B28" s="32"/>
      <c r="C28" s="32"/>
      <c r="D28" s="32"/>
      <c r="F28" s="33" t="s">
        <v>23</v>
      </c>
      <c r="G28" s="32"/>
      <c r="H28" s="32"/>
      <c r="I28" s="32"/>
    </row>
    <row r="29" spans="1:9" x14ac:dyDescent="0.25">
      <c r="A29" s="32"/>
      <c r="B29" s="32"/>
      <c r="C29" s="32"/>
      <c r="D29" s="32"/>
      <c r="F29" s="32"/>
      <c r="G29" s="32"/>
      <c r="H29" s="32"/>
      <c r="I29" s="32"/>
    </row>
    <row r="30" spans="1:9" x14ac:dyDescent="0.25">
      <c r="A30" s="32" t="s">
        <v>32</v>
      </c>
      <c r="B30" s="32"/>
      <c r="C30" s="32"/>
      <c r="D30" s="32"/>
      <c r="F30" s="32" t="s">
        <v>22</v>
      </c>
      <c r="G30" s="32"/>
      <c r="H30" s="32"/>
      <c r="I30" s="32"/>
    </row>
    <row r="31" spans="1:9" x14ac:dyDescent="0.25">
      <c r="A31" s="32"/>
      <c r="B31" s="32" t="s">
        <v>10</v>
      </c>
      <c r="C31" s="34">
        <v>0.6</v>
      </c>
      <c r="D31" s="32"/>
      <c r="F31" s="32"/>
      <c r="G31" s="32" t="s">
        <v>21</v>
      </c>
      <c r="H31" s="34">
        <f>(C34-0)^2</f>
        <v>0.1155999999999999</v>
      </c>
      <c r="I31" s="32"/>
    </row>
    <row r="32" spans="1:9" x14ac:dyDescent="0.25">
      <c r="A32" s="32"/>
      <c r="B32" s="32" t="s">
        <v>11</v>
      </c>
      <c r="C32" s="34">
        <v>4.5</v>
      </c>
      <c r="D32" s="32"/>
      <c r="F32" s="32"/>
      <c r="G32" s="32" t="s">
        <v>20</v>
      </c>
      <c r="H32" s="34">
        <f>(C35-0)^2</f>
        <v>8.99999999999999E-2</v>
      </c>
      <c r="I32" s="32"/>
    </row>
    <row r="33" spans="1:9" x14ac:dyDescent="0.25">
      <c r="A33" s="32" t="s">
        <v>30</v>
      </c>
      <c r="B33" s="32"/>
      <c r="C33" s="32"/>
      <c r="D33" s="32"/>
      <c r="F33" s="32"/>
      <c r="G33" s="32" t="s">
        <v>19</v>
      </c>
      <c r="H33" s="34">
        <f>H31+H32</f>
        <v>0.20559999999999978</v>
      </c>
      <c r="I33" s="32"/>
    </row>
    <row r="34" spans="1:9" x14ac:dyDescent="0.25">
      <c r="A34" s="32"/>
      <c r="B34" s="32" t="s">
        <v>27</v>
      </c>
      <c r="C34" s="34">
        <f>C31^2+3*C31+2-C32</f>
        <v>-0.33999999999999986</v>
      </c>
      <c r="D34" s="32"/>
      <c r="F34" s="35" t="s">
        <v>18</v>
      </c>
      <c r="G34" s="32"/>
      <c r="H34" s="32"/>
      <c r="I34" s="32"/>
    </row>
    <row r="35" spans="1:9" x14ac:dyDescent="0.25">
      <c r="A35" s="32"/>
      <c r="B35" s="32" t="s">
        <v>26</v>
      </c>
      <c r="C35" s="34">
        <f>2*C31+3-C32</f>
        <v>-0.29999999999999982</v>
      </c>
      <c r="D35" s="32"/>
      <c r="F35" s="36" t="s">
        <v>17</v>
      </c>
      <c r="G35" s="36"/>
      <c r="H35" s="36"/>
      <c r="I35" s="32"/>
    </row>
    <row r="36" spans="1:9" x14ac:dyDescent="0.25">
      <c r="A36" s="35" t="s">
        <v>18</v>
      </c>
      <c r="B36" s="32"/>
      <c r="C36" s="32"/>
      <c r="D36" s="32"/>
      <c r="F36" s="32"/>
      <c r="G36" s="32"/>
      <c r="H36" s="32"/>
      <c r="I36" s="32"/>
    </row>
    <row r="37" spans="1:9" x14ac:dyDescent="0.25">
      <c r="A37" s="36" t="s">
        <v>25</v>
      </c>
      <c r="B37" s="36"/>
      <c r="C37" s="36"/>
      <c r="D37" s="32"/>
    </row>
    <row r="38" spans="1:9" x14ac:dyDescent="0.25">
      <c r="A38" s="36" t="s">
        <v>24</v>
      </c>
      <c r="B38" s="36"/>
      <c r="C38" s="36"/>
      <c r="D38" s="32"/>
    </row>
  </sheetData>
  <mergeCells count="3">
    <mergeCell ref="A10:B10"/>
    <mergeCell ref="D10:E10"/>
    <mergeCell ref="A9: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ColWidth="10" defaultRowHeight="15" x14ac:dyDescent="0.25"/>
  <cols>
    <col min="1" max="16384" width="10" style="8"/>
  </cols>
  <sheetData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Fixed_point_method</vt:lpstr>
      <vt:lpstr>Example_1</vt:lpstr>
      <vt:lpstr>Goal_Seek</vt:lpstr>
      <vt:lpstr>Example_2</vt:lpstr>
      <vt:lpstr>Solver</vt:lpstr>
      <vt:lpstr>Example_3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Douglas Tree</cp:lastModifiedBy>
  <dcterms:created xsi:type="dcterms:W3CDTF">2016-09-05T15:40:33Z</dcterms:created>
  <dcterms:modified xsi:type="dcterms:W3CDTF">2018-01-18T06:47:13Z</dcterms:modified>
</cp:coreProperties>
</file>